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У СОШ №3\Desktop\зам дир АХР\зар.пла\2025-2026 уч.год\2025 уч год ТАРИФИКАЦИЯ\тарнификация 1.01.26\"/>
    </mc:Choice>
  </mc:AlternateContent>
  <bookViews>
    <workbookView xWindow="0" yWindow="0" windowWidth="20490" windowHeight="7305"/>
  </bookViews>
  <sheets>
    <sheet name="штатное расписание наше" sheetId="1" r:id="rId1"/>
  </sheets>
  <externalReferences>
    <externalReference r:id="rId2"/>
  </externalReferences>
  <definedNames>
    <definedName name="_xlnm.Print_Area" localSheetId="0">'штатное расписание наше'!$A$1:$I$53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9" i="1" l="1"/>
  <c r="M49" i="1"/>
  <c r="L49" i="1"/>
  <c r="D47" i="1"/>
  <c r="C47" i="1"/>
  <c r="B47" i="1"/>
  <c r="D46" i="1"/>
  <c r="C46" i="1"/>
  <c r="B46" i="1"/>
  <c r="D45" i="1"/>
  <c r="C45" i="1"/>
  <c r="B45" i="1"/>
  <c r="D44" i="1"/>
  <c r="C44" i="1"/>
  <c r="D43" i="1"/>
  <c r="C43" i="1"/>
  <c r="I42" i="1"/>
  <c r="K42" i="1" s="1"/>
  <c r="D41" i="1"/>
  <c r="C41" i="1"/>
  <c r="C38" i="1"/>
  <c r="C37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B29" i="1"/>
  <c r="D27" i="1"/>
  <c r="C27" i="1"/>
  <c r="C25" i="1"/>
  <c r="C24" i="1"/>
  <c r="D23" i="1"/>
  <c r="D49" i="1" s="1"/>
  <c r="C23" i="1"/>
  <c r="C22" i="1"/>
  <c r="C21" i="1"/>
  <c r="C19" i="1"/>
  <c r="C18" i="1"/>
  <c r="C49" i="1" s="1"/>
  <c r="H11" i="1" s="1"/>
  <c r="K9" i="1"/>
  <c r="I36" i="1" l="1"/>
  <c r="K36" i="1" s="1"/>
  <c r="I39" i="1"/>
  <c r="K38" i="1" s="1"/>
  <c r="I26" i="1"/>
  <c r="I48" i="1"/>
  <c r="K48" i="1" s="1"/>
  <c r="J22" i="1"/>
  <c r="I49" i="1" l="1"/>
</calcChain>
</file>

<file path=xl/sharedStrings.xml><?xml version="1.0" encoding="utf-8"?>
<sst xmlns="http://schemas.openxmlformats.org/spreadsheetml/2006/main" count="67" uniqueCount="63">
  <si>
    <t>Унифицированная форма № Т-3
Утверждена Постановлением Госкомстата России
от 05.01.2004 № 1</t>
  </si>
  <si>
    <t>Код</t>
  </si>
  <si>
    <t>Форма по ОКУД</t>
  </si>
  <si>
    <t>0301017</t>
  </si>
  <si>
    <t xml:space="preserve"> МОУ   СОШ №3 р.п. Средняя Ахтуба</t>
  </si>
  <si>
    <t>по ОКПО</t>
  </si>
  <si>
    <t>(наименование организации)</t>
  </si>
  <si>
    <t>номер документа</t>
  </si>
  <si>
    <t>дата составления</t>
  </si>
  <si>
    <t>ШТАТНОЕ РАСПИСАНИЕ</t>
  </si>
  <si>
    <t>1</t>
  </si>
  <si>
    <t>УТВЕРЖДЕНО</t>
  </si>
  <si>
    <t xml:space="preserve">на период </t>
  </si>
  <si>
    <t>с 01.01.2026 до 31.08.2026</t>
  </si>
  <si>
    <t>Штат в количестве</t>
  </si>
  <si>
    <t>единиц</t>
  </si>
  <si>
    <t>Структурное подразделение</t>
  </si>
  <si>
    <t>Должность (специальность, профессия)</t>
  </si>
  <si>
    <t>Количество штатных единиц</t>
  </si>
  <si>
    <t>Тарифная ставка (оклад) и пр., руб.</t>
  </si>
  <si>
    <t>Сумма по окладам, руб.</t>
  </si>
  <si>
    <t>Доплаты, надбавки, руб.</t>
  </si>
  <si>
    <t>Всего в месяц, руб. (гр.6+гр.7+гр.8)</t>
  </si>
  <si>
    <t>Примечание (всего по бюджетам)</t>
  </si>
  <si>
    <t>наименование</t>
  </si>
  <si>
    <t>Компенсационные</t>
  </si>
  <si>
    <t>Стимулирующие</t>
  </si>
  <si>
    <t>Педагогические работники школа</t>
  </si>
  <si>
    <t>учитель</t>
  </si>
  <si>
    <t>методист</t>
  </si>
  <si>
    <t>советник директора по воспитанию и взаимодействию с общественными объединениями</t>
  </si>
  <si>
    <t>учитель-дефектолог</t>
  </si>
  <si>
    <t xml:space="preserve">педагог дополнительного образования </t>
  </si>
  <si>
    <t>педагог-библиотекарь</t>
  </si>
  <si>
    <t>педагог-психолог</t>
  </si>
  <si>
    <t>прочие ставки</t>
  </si>
  <si>
    <t>преподаватель-организатор основ безопасности и защиты Родины(в ред. Постановления Правительства РФ от 11.07.2024 N 940)</t>
  </si>
  <si>
    <t>областной бюджет +федеральный бюджет</t>
  </si>
  <si>
    <t>тьютор</t>
  </si>
  <si>
    <t>педагог дополнительного образования - руководитель центра "Точка роста"</t>
  </si>
  <si>
    <t>нераспределенный фонд</t>
  </si>
  <si>
    <t>Прочие работники школа</t>
  </si>
  <si>
    <t>директор</t>
  </si>
  <si>
    <t>зам.директора по УВР</t>
  </si>
  <si>
    <t>ночные, праздничные, замена</t>
  </si>
  <si>
    <t>Педагогические  работники дошкольная группа</t>
  </si>
  <si>
    <t>музыкальный руководитель</t>
  </si>
  <si>
    <t>воспитатель</t>
  </si>
  <si>
    <t>замена</t>
  </si>
  <si>
    <t>областной бюджет</t>
  </si>
  <si>
    <t>Прочие работники дошкольная группа</t>
  </si>
  <si>
    <t>младший воспитатель</t>
  </si>
  <si>
    <t>стимулирующие, замена</t>
  </si>
  <si>
    <t>медсестра</t>
  </si>
  <si>
    <t>сторож</t>
  </si>
  <si>
    <t>районный бюджет</t>
  </si>
  <si>
    <t>Итого</t>
  </si>
  <si>
    <t>И.о. главного бухгалтера</t>
  </si>
  <si>
    <t>Скрипникова А.А.</t>
  </si>
  <si>
    <t>01.09.2026</t>
  </si>
  <si>
    <t>Приказом организации №        от 15.08.2026</t>
  </si>
  <si>
    <t xml:space="preserve">И.О.РуководителЯ </t>
  </si>
  <si>
    <t>Атюнина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</si>
</sst>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Arial Cyr"/>
      <charset val="204"/>
    </font>
    <font>
      <sz val="10"/>
      <color rgb="FF7030A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/>
    <xf numFmtId="0" fontId="3" fillId="0" borderId="0" xfId="0" applyFont="1"/>
    <xf numFmtId="0" fontId="3" fillId="0" borderId="0" xfId="0" applyFont="1" applyBorder="1"/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6" fillId="0" borderId="1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7" fillId="0" borderId="0" xfId="0" applyFont="1" applyBorder="1"/>
    <xf numFmtId="0" fontId="8" fillId="0" borderId="0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2" fontId="10" fillId="0" borderId="1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4" fontId="3" fillId="0" borderId="5" xfId="0" applyNumberFormat="1" applyFont="1" applyFill="1" applyBorder="1" applyAlignment="1">
      <alignment horizontal="center" wrapText="1"/>
    </xf>
    <xf numFmtId="2" fontId="3" fillId="0" borderId="0" xfId="0" applyNumberFormat="1" applyFont="1"/>
    <xf numFmtId="0" fontId="1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4" fontId="11" fillId="0" borderId="1" xfId="0" applyNumberFormat="1" applyFont="1" applyFill="1" applyBorder="1" applyAlignment="1">
      <alignment horizontal="center"/>
    </xf>
    <xf numFmtId="4" fontId="3" fillId="0" borderId="0" xfId="0" applyNumberFormat="1" applyFont="1"/>
    <xf numFmtId="0" fontId="13" fillId="0" borderId="0" xfId="0" applyFont="1"/>
    <xf numFmtId="4" fontId="4" fillId="0" borderId="0" xfId="0" applyNumberFormat="1" applyFont="1"/>
    <xf numFmtId="4" fontId="3" fillId="0" borderId="6" xfId="0" applyNumberFormat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wrapText="1"/>
    </xf>
    <xf numFmtId="49" fontId="12" fillId="0" borderId="1" xfId="0" applyNumberFormat="1" applyFont="1" applyFill="1" applyBorder="1" applyAlignment="1">
      <alignment horizontal="left" wrapText="1"/>
    </xf>
    <xf numFmtId="4" fontId="11" fillId="0" borderId="1" xfId="0" applyNumberFormat="1" applyFont="1" applyFill="1" applyBorder="1" applyAlignment="1">
      <alignment horizontal="center" wrapText="1"/>
    </xf>
    <xf numFmtId="49" fontId="12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/>
    <xf numFmtId="0" fontId="2" fillId="0" borderId="1" xfId="0" applyFont="1" applyFill="1" applyBorder="1"/>
    <xf numFmtId="0" fontId="2" fillId="0" borderId="1" xfId="0" applyFont="1" applyBorder="1"/>
    <xf numFmtId="4" fontId="3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left" wrapText="1"/>
    </xf>
    <xf numFmtId="0" fontId="15" fillId="0" borderId="1" xfId="0" applyFont="1" applyBorder="1"/>
    <xf numFmtId="4" fontId="14" fillId="0" borderId="1" xfId="0" applyNumberFormat="1" applyFont="1" applyBorder="1" applyAlignment="1">
      <alignment horizontal="center"/>
    </xf>
    <xf numFmtId="4" fontId="14" fillId="0" borderId="1" xfId="0" applyNumberFormat="1" applyFont="1" applyFill="1" applyBorder="1" applyAlignment="1">
      <alignment horizontal="center"/>
    </xf>
    <xf numFmtId="0" fontId="12" fillId="0" borderId="1" xfId="0" applyFont="1" applyBorder="1"/>
    <xf numFmtId="4" fontId="11" fillId="0" borderId="1" xfId="0" applyNumberFormat="1" applyFont="1" applyBorder="1" applyAlignment="1">
      <alignment horizontal="center"/>
    </xf>
    <xf numFmtId="49" fontId="12" fillId="0" borderId="1" xfId="0" applyNumberFormat="1" applyFont="1" applyBorder="1"/>
    <xf numFmtId="0" fontId="2" fillId="0" borderId="0" xfId="0" applyFont="1" applyBorder="1"/>
    <xf numFmtId="4" fontId="3" fillId="0" borderId="6" xfId="0" applyNumberFormat="1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center"/>
    </xf>
    <xf numFmtId="4" fontId="13" fillId="0" borderId="6" xfId="0" applyNumberFormat="1" applyFont="1" applyFill="1" applyBorder="1" applyAlignment="1">
      <alignment horizontal="right"/>
    </xf>
    <xf numFmtId="0" fontId="16" fillId="0" borderId="0" xfId="0" applyFo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17" fillId="0" borderId="0" xfId="0" applyFont="1"/>
    <xf numFmtId="0" fontId="1" fillId="0" borderId="3" xfId="0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2" fillId="0" borderId="0" xfId="0" applyNumberFormat="1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01.26%20&#1090;&#1072;&#1088;&#1080;&#1092;&#1080;&#1082;&#1072;&#1094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ное расписание наше"/>
      <sheetName val="Школы"/>
      <sheetName val="детские сады"/>
      <sheetName val="ШР обслуж.персонала"/>
      <sheetName val="расчет  доп фонда"/>
      <sheetName val="перетарификация"/>
      <sheetName val="вакансия"/>
    </sheetNames>
    <sheetDataSet>
      <sheetData sheetId="0"/>
      <sheetData sheetId="1">
        <row r="37">
          <cell r="M37">
            <v>0.5</v>
          </cell>
        </row>
        <row r="45">
          <cell r="G45">
            <v>17500</v>
          </cell>
          <cell r="M45">
            <v>1</v>
          </cell>
        </row>
        <row r="56">
          <cell r="E56">
            <v>0.5</v>
          </cell>
        </row>
        <row r="57">
          <cell r="M57">
            <v>0.5</v>
          </cell>
        </row>
        <row r="89">
          <cell r="E89">
            <v>0.5</v>
          </cell>
        </row>
        <row r="114">
          <cell r="M114">
            <v>1</v>
          </cell>
        </row>
        <row r="116">
          <cell r="E116">
            <v>0.5</v>
          </cell>
        </row>
      </sheetData>
      <sheetData sheetId="2">
        <row r="14">
          <cell r="H14">
            <v>1</v>
          </cell>
        </row>
        <row r="15">
          <cell r="H15">
            <v>1</v>
          </cell>
        </row>
        <row r="16">
          <cell r="H16">
            <v>1</v>
          </cell>
        </row>
        <row r="17">
          <cell r="H17">
            <v>0.5</v>
          </cell>
        </row>
      </sheetData>
      <sheetData sheetId="3">
        <row r="19">
          <cell r="C19">
            <v>44081</v>
          </cell>
          <cell r="D19">
            <v>1</v>
          </cell>
        </row>
        <row r="20">
          <cell r="B20" t="str">
            <v>зам.директора по АХР</v>
          </cell>
          <cell r="C20">
            <v>35265</v>
          </cell>
        </row>
        <row r="22">
          <cell r="B22" t="str">
            <v>техник-электрик</v>
          </cell>
          <cell r="C22">
            <v>14624</v>
          </cell>
          <cell r="D22">
            <v>0.25</v>
          </cell>
        </row>
        <row r="23">
          <cell r="B23" t="str">
            <v>водитель автобуса</v>
          </cell>
          <cell r="C23">
            <v>19241</v>
          </cell>
          <cell r="D23">
            <v>1</v>
          </cell>
        </row>
        <row r="24">
          <cell r="B24" t="str">
            <v>уборщик служебных помещений</v>
          </cell>
          <cell r="C24">
            <v>11545</v>
          </cell>
          <cell r="D24">
            <v>5.25</v>
          </cell>
        </row>
        <row r="25">
          <cell r="B25" t="str">
            <v>сторож</v>
          </cell>
          <cell r="C25">
            <v>11545</v>
          </cell>
          <cell r="D25">
            <v>4.6500000000000004</v>
          </cell>
        </row>
        <row r="26">
          <cell r="B26" t="str">
            <v>рабочий по комплексному обслуживанию зданий</v>
          </cell>
          <cell r="C26">
            <v>11545</v>
          </cell>
          <cell r="D26">
            <v>1</v>
          </cell>
        </row>
        <row r="28">
          <cell r="X28">
            <v>477623.68839999998</v>
          </cell>
        </row>
        <row r="29">
          <cell r="C29">
            <v>14777</v>
          </cell>
          <cell r="D29">
            <v>2</v>
          </cell>
        </row>
        <row r="32">
          <cell r="C32">
            <v>13041</v>
          </cell>
          <cell r="D32">
            <v>0.37</v>
          </cell>
        </row>
        <row r="33">
          <cell r="C33">
            <v>11545</v>
          </cell>
          <cell r="D33">
            <v>1.8</v>
          </cell>
        </row>
        <row r="34">
          <cell r="B34" t="str">
            <v>завхоз</v>
          </cell>
          <cell r="C34">
            <v>16931</v>
          </cell>
          <cell r="D34">
            <v>0.54</v>
          </cell>
        </row>
        <row r="35">
          <cell r="B35" t="str">
            <v>рабочий по обслуживанию здания</v>
          </cell>
          <cell r="C35">
            <v>11545</v>
          </cell>
          <cell r="D35">
            <v>0.46</v>
          </cell>
        </row>
        <row r="36">
          <cell r="B36" t="str">
            <v>техник-электрик</v>
          </cell>
          <cell r="C36">
            <v>14624</v>
          </cell>
          <cell r="D36">
            <v>0.25</v>
          </cell>
        </row>
        <row r="38">
          <cell r="X38">
            <v>92947.114100999999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54"/>
  <sheetViews>
    <sheetView tabSelected="1" view="pageBreakPreview" zoomScale="85" zoomScaleNormal="100" zoomScaleSheetLayoutView="85" workbookViewId="0">
      <selection activeCell="H19" sqref="H19"/>
    </sheetView>
  </sheetViews>
  <sheetFormatPr defaultColWidth="0.85546875" defaultRowHeight="15" x14ac:dyDescent="0.25"/>
  <cols>
    <col min="1" max="1" width="18.7109375" style="6" customWidth="1"/>
    <col min="2" max="2" width="22.85546875" style="2" customWidth="1"/>
    <col min="3" max="3" width="10.7109375" style="6" customWidth="1"/>
    <col min="4" max="4" width="15" style="6" customWidth="1"/>
    <col min="5" max="5" width="14.5703125" style="6" customWidth="1"/>
    <col min="6" max="6" width="11.140625" style="6" customWidth="1"/>
    <col min="7" max="7" width="11" style="6" customWidth="1"/>
    <col min="8" max="8" width="14.7109375" style="6" customWidth="1"/>
    <col min="9" max="9" width="16.140625" style="6" customWidth="1"/>
    <col min="10" max="10" width="42.85546875" style="6" customWidth="1"/>
    <col min="11" max="11" width="19.7109375" style="6" customWidth="1"/>
    <col min="12" max="12" width="23" style="6" customWidth="1"/>
    <col min="13" max="16384" width="0.85546875" style="6"/>
  </cols>
  <sheetData>
    <row r="1" spans="1:11" s="3" customFormat="1" ht="37.5" customHeight="1" x14ac:dyDescent="0.25">
      <c r="A1" s="1"/>
      <c r="B1" s="2"/>
      <c r="F1" s="4" t="s">
        <v>0</v>
      </c>
      <c r="G1" s="4"/>
      <c r="H1" s="4"/>
      <c r="I1" s="4"/>
    </row>
    <row r="2" spans="1:11" hidden="1" x14ac:dyDescent="0.25">
      <c r="A2" s="5"/>
    </row>
    <row r="3" spans="1:11" x14ac:dyDescent="0.25">
      <c r="A3" s="7"/>
      <c r="I3" s="8" t="s">
        <v>1</v>
      </c>
    </row>
    <row r="4" spans="1:11" x14ac:dyDescent="0.25">
      <c r="H4" s="9" t="s">
        <v>2</v>
      </c>
      <c r="I4" s="8" t="s">
        <v>3</v>
      </c>
    </row>
    <row r="5" spans="1:11" ht="19.899999999999999" customHeight="1" x14ac:dyDescent="0.25">
      <c r="A5" s="10" t="s">
        <v>4</v>
      </c>
      <c r="B5" s="11"/>
      <c r="C5" s="11"/>
      <c r="D5" s="11"/>
      <c r="E5" s="11"/>
      <c r="F5" s="11"/>
      <c r="G5" s="11"/>
      <c r="H5" s="9" t="s">
        <v>5</v>
      </c>
      <c r="I5" s="12"/>
    </row>
    <row r="6" spans="1:11" s="3" customFormat="1" ht="11.25" x14ac:dyDescent="0.2">
      <c r="A6" s="13" t="s">
        <v>6</v>
      </c>
      <c r="B6" s="13"/>
      <c r="C6" s="13"/>
      <c r="D6" s="13"/>
      <c r="E6" s="13"/>
      <c r="F6" s="13"/>
      <c r="G6" s="13"/>
      <c r="H6" s="13"/>
    </row>
    <row r="8" spans="1:11" ht="13.5" customHeight="1" x14ac:dyDescent="0.25">
      <c r="D8" s="14" t="s">
        <v>7</v>
      </c>
      <c r="E8" s="14" t="s">
        <v>8</v>
      </c>
      <c r="F8" s="15"/>
    </row>
    <row r="9" spans="1:11" ht="15" customHeight="1" x14ac:dyDescent="0.25">
      <c r="C9" s="16" t="s">
        <v>9</v>
      </c>
      <c r="D9" s="17" t="s">
        <v>10</v>
      </c>
      <c r="E9" s="17" t="s">
        <v>59</v>
      </c>
      <c r="F9" s="18"/>
      <c r="G9" s="6" t="s">
        <v>11</v>
      </c>
      <c r="K9" s="6">
        <f>C16*D16</f>
        <v>847700</v>
      </c>
    </row>
    <row r="10" spans="1:11" ht="15" customHeight="1" x14ac:dyDescent="0.25">
      <c r="G10" s="6" t="s">
        <v>60</v>
      </c>
      <c r="I10" s="19"/>
    </row>
    <row r="11" spans="1:11" ht="15" customHeight="1" x14ac:dyDescent="0.25">
      <c r="A11" s="6" t="s">
        <v>12</v>
      </c>
      <c r="B11" s="20" t="s">
        <v>13</v>
      </c>
      <c r="C11" s="21"/>
      <c r="G11" s="9" t="s">
        <v>14</v>
      </c>
      <c r="H11" s="22">
        <f>C49</f>
        <v>84.93</v>
      </c>
      <c r="I11" s="23" t="s">
        <v>15</v>
      </c>
    </row>
    <row r="12" spans="1:11" ht="11.25" customHeight="1" x14ac:dyDescent="0.25"/>
    <row r="13" spans="1:11" ht="27" customHeight="1" x14ac:dyDescent="0.2">
      <c r="A13" s="24" t="s">
        <v>16</v>
      </c>
      <c r="B13" s="25" t="s">
        <v>17</v>
      </c>
      <c r="C13" s="26" t="s">
        <v>18</v>
      </c>
      <c r="D13" s="26" t="s">
        <v>19</v>
      </c>
      <c r="E13" s="26" t="s">
        <v>20</v>
      </c>
      <c r="F13" s="26" t="s">
        <v>21</v>
      </c>
      <c r="G13" s="26"/>
      <c r="H13" s="27" t="s">
        <v>22</v>
      </c>
      <c r="I13" s="27" t="s">
        <v>23</v>
      </c>
    </row>
    <row r="14" spans="1:11" ht="27" customHeight="1" x14ac:dyDescent="0.2">
      <c r="A14" s="28" t="s">
        <v>24</v>
      </c>
      <c r="B14" s="29"/>
      <c r="C14" s="30"/>
      <c r="D14" s="30"/>
      <c r="E14" s="30"/>
      <c r="F14" s="31" t="s">
        <v>25</v>
      </c>
      <c r="G14" s="31" t="s">
        <v>26</v>
      </c>
      <c r="H14" s="27"/>
      <c r="I14" s="27"/>
    </row>
    <row r="15" spans="1:11" x14ac:dyDescent="0.25">
      <c r="A15" s="14">
        <v>1</v>
      </c>
      <c r="B15" s="32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</row>
    <row r="16" spans="1:11" ht="25.5" x14ac:dyDescent="0.2">
      <c r="A16" s="33" t="s">
        <v>27</v>
      </c>
      <c r="B16" s="34" t="s">
        <v>28</v>
      </c>
      <c r="C16" s="35">
        <v>48.44</v>
      </c>
      <c r="D16" s="36">
        <v>17500</v>
      </c>
      <c r="E16" s="37"/>
      <c r="F16" s="37"/>
      <c r="G16" s="37"/>
      <c r="H16" s="37"/>
      <c r="I16" s="38"/>
    </row>
    <row r="17" spans="1:12" ht="15" customHeight="1" x14ac:dyDescent="0.25">
      <c r="A17" s="33"/>
      <c r="B17" s="39" t="s">
        <v>29</v>
      </c>
      <c r="C17" s="37">
        <v>4.5</v>
      </c>
      <c r="D17" s="37">
        <v>16900</v>
      </c>
      <c r="E17" s="37"/>
      <c r="F17" s="37"/>
      <c r="G17" s="37"/>
      <c r="H17" s="37"/>
      <c r="I17" s="40"/>
      <c r="L17" s="41"/>
    </row>
    <row r="18" spans="1:12" ht="72" customHeight="1" x14ac:dyDescent="0.25">
      <c r="A18" s="33"/>
      <c r="B18" s="39" t="s">
        <v>30</v>
      </c>
      <c r="C18" s="36">
        <f>[1]Школы!M57</f>
        <v>0.5</v>
      </c>
      <c r="D18" s="36">
        <v>12731</v>
      </c>
      <c r="E18" s="36"/>
      <c r="F18" s="36"/>
      <c r="G18" s="36"/>
      <c r="H18" s="36"/>
      <c r="I18" s="40"/>
    </row>
    <row r="19" spans="1:12" ht="16.5" customHeight="1" x14ac:dyDescent="0.25">
      <c r="A19" s="42"/>
      <c r="B19" s="43" t="s">
        <v>31</v>
      </c>
      <c r="C19" s="44">
        <f>[1]Школы!E116</f>
        <v>0.5</v>
      </c>
      <c r="D19" s="44">
        <v>17500</v>
      </c>
      <c r="E19" s="44"/>
      <c r="F19" s="44"/>
      <c r="G19" s="44"/>
      <c r="H19" s="44"/>
      <c r="I19" s="40"/>
    </row>
    <row r="20" spans="1:12" ht="43.15" customHeight="1" x14ac:dyDescent="0.2">
      <c r="A20" s="33"/>
      <c r="B20" s="34" t="s">
        <v>32</v>
      </c>
      <c r="C20" s="37">
        <v>4.17</v>
      </c>
      <c r="D20" s="37">
        <v>16200</v>
      </c>
      <c r="E20" s="37"/>
      <c r="F20" s="37"/>
      <c r="G20" s="37"/>
      <c r="H20" s="37"/>
      <c r="I20" s="40"/>
    </row>
    <row r="21" spans="1:12" ht="16.5" customHeight="1" x14ac:dyDescent="0.25">
      <c r="A21" s="33"/>
      <c r="B21" s="43" t="s">
        <v>33</v>
      </c>
      <c r="C21" s="44">
        <f>[1]Школы!M37</f>
        <v>0.5</v>
      </c>
      <c r="D21" s="44">
        <v>17500</v>
      </c>
      <c r="E21" s="44"/>
      <c r="F21" s="44"/>
      <c r="G21" s="44"/>
      <c r="H21" s="44"/>
      <c r="I21" s="40"/>
    </row>
    <row r="22" spans="1:12" ht="16.5" customHeight="1" x14ac:dyDescent="0.25">
      <c r="A22" s="33"/>
      <c r="B22" s="43" t="s">
        <v>34</v>
      </c>
      <c r="C22" s="44">
        <f>[1]Школы!M114</f>
        <v>1</v>
      </c>
      <c r="D22" s="44">
        <v>17500</v>
      </c>
      <c r="E22" s="44"/>
      <c r="F22" s="44"/>
      <c r="G22" s="44"/>
      <c r="H22" s="44"/>
      <c r="I22" s="40"/>
      <c r="J22" s="45">
        <f>SUM(H17:H25)</f>
        <v>0</v>
      </c>
      <c r="K22" s="6" t="s">
        <v>35</v>
      </c>
      <c r="L22" s="45"/>
    </row>
    <row r="23" spans="1:12" ht="105" customHeight="1" x14ac:dyDescent="0.25">
      <c r="A23" s="33"/>
      <c r="B23" s="34" t="s">
        <v>36</v>
      </c>
      <c r="C23" s="37">
        <f>[1]Школы!M45</f>
        <v>1</v>
      </c>
      <c r="D23" s="37">
        <f>[1]Школы!G45</f>
        <v>17500</v>
      </c>
      <c r="E23" s="37"/>
      <c r="F23" s="37"/>
      <c r="G23" s="37"/>
      <c r="H23" s="37"/>
      <c r="I23" s="40"/>
      <c r="J23" s="46" t="s">
        <v>37</v>
      </c>
      <c r="L23" s="47">
        <v>1824485.43</v>
      </c>
    </row>
    <row r="24" spans="1:12" ht="16.5" customHeight="1" x14ac:dyDescent="0.25">
      <c r="A24" s="42"/>
      <c r="B24" s="43" t="s">
        <v>38</v>
      </c>
      <c r="C24" s="44">
        <f>[1]Школы!E89</f>
        <v>0.5</v>
      </c>
      <c r="D24" s="44">
        <v>17500</v>
      </c>
      <c r="E24" s="44"/>
      <c r="F24" s="44"/>
      <c r="G24" s="44"/>
      <c r="H24" s="44"/>
      <c r="I24" s="40"/>
      <c r="J24" s="46"/>
      <c r="L24" s="47"/>
    </row>
    <row r="25" spans="1:12" ht="72" customHeight="1" x14ac:dyDescent="0.2">
      <c r="A25" s="33"/>
      <c r="B25" s="34" t="s">
        <v>39</v>
      </c>
      <c r="C25" s="37">
        <f>[1]Школы!E56</f>
        <v>0.5</v>
      </c>
      <c r="D25" s="37">
        <v>17372</v>
      </c>
      <c r="E25" s="37"/>
      <c r="F25" s="37"/>
      <c r="G25" s="37"/>
      <c r="H25" s="37"/>
      <c r="I25" s="48"/>
      <c r="J25" s="46" t="s">
        <v>37</v>
      </c>
      <c r="L25" s="45"/>
    </row>
    <row r="26" spans="1:12" ht="30" x14ac:dyDescent="0.25">
      <c r="A26" s="33"/>
      <c r="B26" s="39" t="s">
        <v>40</v>
      </c>
      <c r="C26" s="37"/>
      <c r="D26" s="37"/>
      <c r="E26" s="37"/>
      <c r="F26" s="37"/>
      <c r="G26" s="37"/>
      <c r="H26" s="37"/>
      <c r="I26" s="49">
        <f>H16+H17+H18+H19+H20+H21+H22+H23+H24+H25+H26</f>
        <v>0</v>
      </c>
      <c r="J26" s="46"/>
      <c r="L26" s="45"/>
    </row>
    <row r="27" spans="1:12" ht="31.9" customHeight="1" x14ac:dyDescent="0.2">
      <c r="A27" s="33" t="s">
        <v>41</v>
      </c>
      <c r="B27" s="50" t="s">
        <v>42</v>
      </c>
      <c r="C27" s="37">
        <f>'[1]ШР обслуж.персонала'!D19</f>
        <v>1</v>
      </c>
      <c r="D27" s="37">
        <f>'[1]ШР обслуж.персонала'!C19</f>
        <v>44081</v>
      </c>
      <c r="E27" s="37"/>
      <c r="F27" s="37"/>
      <c r="G27" s="37"/>
      <c r="H27" s="37"/>
      <c r="I27" s="49"/>
      <c r="L27" s="45"/>
    </row>
    <row r="28" spans="1:12" x14ac:dyDescent="0.25">
      <c r="A28" s="33"/>
      <c r="B28" s="51" t="s">
        <v>43</v>
      </c>
      <c r="C28" s="37">
        <v>0.25</v>
      </c>
      <c r="D28" s="37">
        <v>33060</v>
      </c>
      <c r="E28" s="37"/>
      <c r="F28" s="37"/>
      <c r="G28" s="37"/>
      <c r="H28" s="37"/>
      <c r="I28" s="49"/>
      <c r="L28" s="45"/>
    </row>
    <row r="29" spans="1:12" x14ac:dyDescent="0.25">
      <c r="A29" s="33"/>
      <c r="B29" s="51" t="str">
        <f>'[1]ШР обслуж.персонала'!B20</f>
        <v>зам.директора по АХР</v>
      </c>
      <c r="C29" s="37">
        <v>1</v>
      </c>
      <c r="D29" s="37">
        <f>'[1]ШР обслуж.персонала'!C20</f>
        <v>35265</v>
      </c>
      <c r="E29" s="37"/>
      <c r="F29" s="37"/>
      <c r="G29" s="37"/>
      <c r="H29" s="37"/>
      <c r="I29" s="49"/>
      <c r="L29" s="45"/>
    </row>
    <row r="30" spans="1:12" x14ac:dyDescent="0.25">
      <c r="A30" s="42"/>
      <c r="B30" s="52" t="str">
        <f>'[1]ШР обслуж.персонала'!B22</f>
        <v>техник-электрик</v>
      </c>
      <c r="C30" s="44">
        <f>'[1]ШР обслуж.персонала'!D22</f>
        <v>0.25</v>
      </c>
      <c r="D30" s="44">
        <f>'[1]ШР обслуж.персонала'!C22</f>
        <v>14624</v>
      </c>
      <c r="E30" s="44"/>
      <c r="F30" s="44"/>
      <c r="G30" s="44"/>
      <c r="H30" s="44"/>
      <c r="I30" s="53"/>
      <c r="L30" s="45"/>
    </row>
    <row r="31" spans="1:12" x14ac:dyDescent="0.25">
      <c r="A31" s="33"/>
      <c r="B31" s="51" t="str">
        <f>'[1]ШР обслуж.персонала'!B23</f>
        <v>водитель автобуса</v>
      </c>
      <c r="C31" s="37">
        <f>'[1]ШР обслуж.персонала'!D23</f>
        <v>1</v>
      </c>
      <c r="D31" s="37">
        <f>'[1]ШР обслуж.персонала'!C23</f>
        <v>19241</v>
      </c>
      <c r="E31" s="37"/>
      <c r="F31" s="37"/>
      <c r="G31" s="37"/>
      <c r="H31" s="37"/>
      <c r="I31" s="49"/>
      <c r="L31" s="45"/>
    </row>
    <row r="32" spans="1:12" ht="30" x14ac:dyDescent="0.25">
      <c r="A32" s="42"/>
      <c r="B32" s="52" t="str">
        <f>'[1]ШР обслуж.персонала'!B24</f>
        <v>уборщик служебных помещений</v>
      </c>
      <c r="C32" s="44">
        <f>'[1]ШР обслуж.персонала'!D24</f>
        <v>5.25</v>
      </c>
      <c r="D32" s="44">
        <f>'[1]ШР обслуж.персонала'!C24</f>
        <v>11545</v>
      </c>
      <c r="E32" s="44"/>
      <c r="F32" s="44"/>
      <c r="G32" s="44"/>
      <c r="H32" s="44"/>
      <c r="I32" s="53"/>
      <c r="L32" s="45"/>
    </row>
    <row r="33" spans="1:12" x14ac:dyDescent="0.25">
      <c r="A33" s="42"/>
      <c r="B33" s="52" t="str">
        <f>'[1]ШР обслуж.персонала'!B25</f>
        <v>сторож</v>
      </c>
      <c r="C33" s="44">
        <f>'[1]ШР обслуж.персонала'!D25</f>
        <v>4.6500000000000004</v>
      </c>
      <c r="D33" s="44">
        <f>'[1]ШР обслуж.персонала'!C25</f>
        <v>11545</v>
      </c>
      <c r="E33" s="44"/>
      <c r="F33" s="44"/>
      <c r="G33" s="44"/>
      <c r="H33" s="44"/>
      <c r="I33" s="53"/>
      <c r="L33" s="45"/>
    </row>
    <row r="34" spans="1:12" ht="43.15" customHeight="1" x14ac:dyDescent="0.2">
      <c r="A34" s="42"/>
      <c r="B34" s="54" t="str">
        <f>'[1]ШР обслуж.персонала'!B26</f>
        <v>рабочий по комплексному обслуживанию зданий</v>
      </c>
      <c r="C34" s="44">
        <f>'[1]ШР обслуж.персонала'!D26</f>
        <v>1</v>
      </c>
      <c r="D34" s="44">
        <f>'[1]ШР обслуж.персонала'!C26</f>
        <v>11545</v>
      </c>
      <c r="E34" s="44"/>
      <c r="F34" s="44"/>
      <c r="G34" s="44"/>
      <c r="H34" s="44"/>
      <c r="I34" s="53"/>
      <c r="L34" s="45"/>
    </row>
    <row r="35" spans="1:12" x14ac:dyDescent="0.25">
      <c r="A35" s="33"/>
      <c r="B35" s="51"/>
      <c r="C35" s="37"/>
      <c r="D35" s="37"/>
      <c r="E35" s="37"/>
      <c r="F35" s="37"/>
      <c r="G35" s="37"/>
      <c r="H35" s="37"/>
      <c r="I35" s="49"/>
      <c r="L35" s="45"/>
    </row>
    <row r="36" spans="1:12" ht="26.25" x14ac:dyDescent="0.25">
      <c r="A36" s="33" t="s">
        <v>44</v>
      </c>
      <c r="B36" s="39"/>
      <c r="C36" s="37"/>
      <c r="D36" s="37"/>
      <c r="E36" s="37"/>
      <c r="F36" s="37"/>
      <c r="G36" s="37"/>
      <c r="H36" s="37"/>
      <c r="I36" s="49">
        <f>H28+H27+H29+H30+H31+H32+H33+H34+H36</f>
        <v>0</v>
      </c>
      <c r="J36" s="46" t="s">
        <v>37</v>
      </c>
      <c r="K36" s="45">
        <f>'[1]ШР обслуж.персонала'!X28-'штатное расписание наше'!I36</f>
        <v>477623.68839999998</v>
      </c>
      <c r="L36" s="47">
        <v>415847</v>
      </c>
    </row>
    <row r="37" spans="1:12" ht="43.15" customHeight="1" x14ac:dyDescent="0.25">
      <c r="A37" s="33" t="s">
        <v>45</v>
      </c>
      <c r="B37" s="34" t="s">
        <v>46</v>
      </c>
      <c r="C37" s="37">
        <f>'[1]детские сады'!H17</f>
        <v>0.5</v>
      </c>
      <c r="D37" s="37">
        <v>15600</v>
      </c>
      <c r="E37" s="37"/>
      <c r="F37" s="37"/>
      <c r="G37" s="37"/>
      <c r="H37" s="37"/>
      <c r="I37" s="49"/>
      <c r="L37" s="47"/>
    </row>
    <row r="38" spans="1:12" ht="15.75" x14ac:dyDescent="0.25">
      <c r="A38" s="33"/>
      <c r="B38" s="39" t="s">
        <v>47</v>
      </c>
      <c r="C38" s="37">
        <f>'[1]детские сады'!H14+'[1]детские сады'!H15+'[1]детские сады'!H16</f>
        <v>3</v>
      </c>
      <c r="D38" s="37">
        <v>16900</v>
      </c>
      <c r="E38" s="37"/>
      <c r="F38" s="37"/>
      <c r="G38" s="37"/>
      <c r="H38" s="37"/>
      <c r="I38" s="49"/>
      <c r="K38" s="45">
        <f>L38-I39</f>
        <v>113282.94</v>
      </c>
      <c r="L38" s="47">
        <v>113282.94</v>
      </c>
    </row>
    <row r="39" spans="1:12" ht="21" customHeight="1" x14ac:dyDescent="0.25">
      <c r="A39" s="55" t="s">
        <v>48</v>
      </c>
      <c r="B39" s="56"/>
      <c r="C39" s="37"/>
      <c r="D39" s="37"/>
      <c r="E39" s="37"/>
      <c r="F39" s="37"/>
      <c r="G39" s="37"/>
      <c r="H39" s="37"/>
      <c r="I39" s="37">
        <f>SUM(H37:H39)</f>
        <v>0</v>
      </c>
      <c r="J39" s="46" t="s">
        <v>49</v>
      </c>
      <c r="L39" s="47"/>
    </row>
    <row r="40" spans="1:12" ht="30.6" customHeight="1" x14ac:dyDescent="0.25">
      <c r="A40" s="33" t="s">
        <v>50</v>
      </c>
      <c r="B40" s="57"/>
      <c r="C40" s="58"/>
      <c r="D40" s="58"/>
      <c r="E40" s="37"/>
      <c r="F40" s="37"/>
      <c r="G40" s="37"/>
      <c r="H40" s="37"/>
      <c r="I40" s="58"/>
    </row>
    <row r="41" spans="1:12" ht="16.899999999999999" customHeight="1" x14ac:dyDescent="0.25">
      <c r="A41" s="59"/>
      <c r="B41" s="60" t="s">
        <v>51</v>
      </c>
      <c r="C41" s="61">
        <f>'[1]ШР обслуж.персонала'!D29</f>
        <v>2</v>
      </c>
      <c r="D41" s="61">
        <f>'[1]ШР обслуж.персонала'!C29</f>
        <v>14777</v>
      </c>
      <c r="E41" s="62"/>
      <c r="F41" s="61"/>
      <c r="G41" s="61"/>
      <c r="H41" s="62"/>
      <c r="I41" s="61"/>
    </row>
    <row r="42" spans="1:12" ht="27.6" customHeight="1" x14ac:dyDescent="0.25">
      <c r="A42" s="59" t="s">
        <v>52</v>
      </c>
      <c r="B42" s="60"/>
      <c r="C42" s="61"/>
      <c r="D42" s="61"/>
      <c r="E42" s="62"/>
      <c r="F42" s="61"/>
      <c r="G42" s="61"/>
      <c r="H42" s="62"/>
      <c r="I42" s="61">
        <f>SUM(H40:H42)</f>
        <v>0</v>
      </c>
      <c r="J42" s="46" t="s">
        <v>49</v>
      </c>
      <c r="K42" s="45">
        <f>L42-I42</f>
        <v>37760.82</v>
      </c>
      <c r="L42" s="47">
        <v>37760.82</v>
      </c>
    </row>
    <row r="43" spans="1:12" ht="16.149999999999999" customHeight="1" x14ac:dyDescent="0.25">
      <c r="A43" s="42"/>
      <c r="B43" s="63" t="s">
        <v>53</v>
      </c>
      <c r="C43" s="64">
        <f>'[1]ШР обслуж.персонала'!D32</f>
        <v>0.37</v>
      </c>
      <c r="D43" s="64">
        <f>'[1]ШР обслуж.персонала'!C32</f>
        <v>13041</v>
      </c>
      <c r="E43" s="44"/>
      <c r="F43" s="64"/>
      <c r="G43" s="64"/>
      <c r="H43" s="44"/>
      <c r="I43" s="64"/>
    </row>
    <row r="44" spans="1:12" ht="16.149999999999999" customHeight="1" x14ac:dyDescent="0.25">
      <c r="A44" s="42"/>
      <c r="B44" s="63" t="s">
        <v>54</v>
      </c>
      <c r="C44" s="44">
        <f>'[1]ШР обслуж.персонала'!D33</f>
        <v>1.8</v>
      </c>
      <c r="D44" s="64">
        <f>'[1]ШР обслуж.персонала'!C33</f>
        <v>11545</v>
      </c>
      <c r="E44" s="44"/>
      <c r="F44" s="44"/>
      <c r="G44" s="44"/>
      <c r="H44" s="44"/>
      <c r="I44" s="64"/>
    </row>
    <row r="45" spans="1:12" ht="16.149999999999999" customHeight="1" x14ac:dyDescent="0.25">
      <c r="A45" s="42"/>
      <c r="B45" s="65" t="str">
        <f>'[1]ШР обслуж.персонала'!B34</f>
        <v>завхоз</v>
      </c>
      <c r="C45" s="44">
        <f>'[1]ШР обслуж.персонала'!D34</f>
        <v>0.54</v>
      </c>
      <c r="D45" s="64">
        <f>'[1]ШР обслуж.персонала'!C34</f>
        <v>16931</v>
      </c>
      <c r="E45" s="44"/>
      <c r="F45" s="44"/>
      <c r="G45" s="44"/>
      <c r="H45" s="44"/>
      <c r="I45" s="64"/>
    </row>
    <row r="46" spans="1:12" ht="30" x14ac:dyDescent="0.25">
      <c r="A46" s="42"/>
      <c r="B46" s="43" t="str">
        <f>'[1]ШР обслуж.персонала'!B35</f>
        <v>рабочий по обслуживанию здания</v>
      </c>
      <c r="C46" s="44">
        <f>'[1]ШР обслуж.персонала'!D35</f>
        <v>0.46</v>
      </c>
      <c r="D46" s="64">
        <f>'[1]ШР обслуж.персонала'!C35</f>
        <v>11545</v>
      </c>
      <c r="E46" s="44"/>
      <c r="F46" s="44"/>
      <c r="G46" s="44"/>
      <c r="H46" s="44"/>
      <c r="I46" s="64"/>
    </row>
    <row r="47" spans="1:12" x14ac:dyDescent="0.25">
      <c r="A47" s="42"/>
      <c r="B47" s="43" t="str">
        <f>'[1]ШР обслуж.персонала'!B36</f>
        <v>техник-электрик</v>
      </c>
      <c r="C47" s="44">
        <f>'[1]ШР обслуж.персонала'!D36</f>
        <v>0.25</v>
      </c>
      <c r="D47" s="64">
        <f>'[1]ШР обслуж.персонала'!C36</f>
        <v>14624</v>
      </c>
      <c r="E47" s="44"/>
      <c r="F47" s="44"/>
      <c r="G47" s="44"/>
      <c r="H47" s="44"/>
      <c r="I47" s="64"/>
    </row>
    <row r="48" spans="1:12" ht="27.6" customHeight="1" x14ac:dyDescent="0.25">
      <c r="A48" s="42" t="s">
        <v>44</v>
      </c>
      <c r="B48" s="63"/>
      <c r="C48" s="44"/>
      <c r="D48" s="44"/>
      <c r="E48" s="44"/>
      <c r="F48" s="44"/>
      <c r="G48" s="44"/>
      <c r="H48" s="44"/>
      <c r="I48" s="64">
        <f>H43+H44+H48+H45+H46+H47</f>
        <v>0</v>
      </c>
      <c r="J48" s="46" t="s">
        <v>55</v>
      </c>
      <c r="K48" s="45">
        <f>I48-'[1]ШР обслуж.персонала'!X38</f>
        <v>-92947.114100999999</v>
      </c>
      <c r="L48" s="47">
        <v>67656.479999999996</v>
      </c>
    </row>
    <row r="49" spans="1:14" x14ac:dyDescent="0.25">
      <c r="A49" s="7"/>
      <c r="B49" s="66" t="s">
        <v>56</v>
      </c>
      <c r="C49" s="67">
        <f>SUM(C16:C48)</f>
        <v>84.93</v>
      </c>
      <c r="D49" s="67">
        <f>SUM(D16:D48)</f>
        <v>464072</v>
      </c>
      <c r="E49" s="67"/>
      <c r="F49" s="67"/>
      <c r="G49" s="67"/>
      <c r="H49" s="37"/>
      <c r="I49" s="68">
        <f>SUM(I16:I48)</f>
        <v>0</v>
      </c>
      <c r="J49" s="68"/>
      <c r="K49" s="68"/>
      <c r="L49" s="69">
        <f t="shared" ref="L49:N49" si="0">SUM(L16:L48)</f>
        <v>2459032.6699999995</v>
      </c>
      <c r="M49" s="68">
        <f t="shared" si="0"/>
        <v>0</v>
      </c>
      <c r="N49" s="68">
        <f t="shared" si="0"/>
        <v>0</v>
      </c>
    </row>
    <row r="50" spans="1:14" ht="21" customHeight="1" x14ac:dyDescent="0.25">
      <c r="A50" s="46"/>
      <c r="B50" s="70" t="s">
        <v>61</v>
      </c>
      <c r="C50" s="71"/>
      <c r="D50" s="71"/>
      <c r="E50" s="72"/>
      <c r="F50" s="72"/>
      <c r="G50" s="73" t="s">
        <v>62</v>
      </c>
      <c r="H50" s="73"/>
    </row>
    <row r="51" spans="1:14" s="3" customFormat="1" ht="15.75" x14ac:dyDescent="0.25">
      <c r="A51" s="74"/>
      <c r="B51" s="2"/>
      <c r="C51" s="13"/>
      <c r="D51" s="13"/>
      <c r="E51" s="75"/>
      <c r="F51" s="75"/>
      <c r="G51" s="76"/>
      <c r="H51" s="77"/>
      <c r="I51" s="78"/>
    </row>
    <row r="52" spans="1:14" ht="15.75" x14ac:dyDescent="0.25">
      <c r="A52" s="46"/>
      <c r="G52" s="79"/>
      <c r="H52" s="79"/>
    </row>
    <row r="53" spans="1:14" ht="15.75" x14ac:dyDescent="0.25">
      <c r="A53" s="46"/>
      <c r="B53" s="70" t="s">
        <v>57</v>
      </c>
      <c r="D53" s="71"/>
      <c r="E53" s="71"/>
      <c r="F53" s="71"/>
      <c r="G53" s="79" t="s">
        <v>58</v>
      </c>
      <c r="H53" s="79"/>
    </row>
    <row r="54" spans="1:14" s="3" customFormat="1" x14ac:dyDescent="0.25">
      <c r="B54" s="2"/>
      <c r="D54" s="13"/>
      <c r="E54" s="13"/>
      <c r="F54" s="13"/>
    </row>
  </sheetData>
  <mergeCells count="18">
    <mergeCell ref="D53:F53"/>
    <mergeCell ref="D54:F54"/>
    <mergeCell ref="I13:I14"/>
    <mergeCell ref="I16:I25"/>
    <mergeCell ref="C50:D50"/>
    <mergeCell ref="G50:H50"/>
    <mergeCell ref="C51:D51"/>
    <mergeCell ref="G51:H51"/>
    <mergeCell ref="A1:A2"/>
    <mergeCell ref="F1:I1"/>
    <mergeCell ref="A5:G5"/>
    <mergeCell ref="A6:H6"/>
    <mergeCell ref="B13:B14"/>
    <mergeCell ref="C13:C14"/>
    <mergeCell ref="D13:D14"/>
    <mergeCell ref="E13:E14"/>
    <mergeCell ref="F13:G13"/>
    <mergeCell ref="H13:H14"/>
  </mergeCells>
  <pageMargins left="0.39370078740157483" right="0.39370078740157483" top="0.78740157480314965" bottom="0.39370078740157483" header="0.19685039370078741" footer="0.19685039370078741"/>
  <pageSetup paperSize="9" scale="61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штатное расписание наше</vt:lpstr>
      <vt:lpstr>'штатное расписание наше'!Область_печати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МОУ СОШ №3</cp:lastModifiedBy>
  <cp:lastPrinted>2026-07-30T06:17:44Z</cp:lastPrinted>
  <dcterms:created xsi:type="dcterms:W3CDTF">2026-07-30T06:17:20Z</dcterms:created>
  <dcterms:modified xsi:type="dcterms:W3CDTF">2026-07-30T06:44:26Z</dcterms:modified>
</cp:coreProperties>
</file>